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<sst xmlns="http://schemas.openxmlformats.org/spreadsheetml/2006/main" count="31" uniqueCount="31">
  <si>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_Название</t>
  </si>
  <si>
    <t>Вспомогательный калибр Кусари</t>
  </si>
  <si>
    <t>Вспомогательный калибр Рейнланда</t>
  </si>
  <si>
    <t>Вспомогательный калибр Бретонии</t>
  </si>
  <si>
    <t>Вспомогательный калибр Либерти</t>
  </si>
  <si>
    <t>Вспомогательный калибр Разрушителя</t>
  </si>
  <si>
    <t>_Повреждение корпуса</t>
  </si>
  <si>
    <t>_Темп стрельбы</t>
  </si>
  <si>
    <t>_Скорость снаряда</t>
  </si>
  <si>
    <t>_Энергопотребление</t>
  </si>
  <si>
    <t>_Дальность</t>
  </si>
  <si>
    <t>_Энергоэффективность</t>
  </si>
  <si>
    <t>_Повреждение корпуса в секунду</t>
  </si>
  <si>
    <t>_Энергопотребление в секунду</t>
  </si>
  <si>
    <t>Главный калибр Кусари</t>
  </si>
  <si>
    <t>Главный калибр Рейнланда</t>
  </si>
  <si>
    <t>Главный калибр Бретонии</t>
  </si>
  <si>
    <t>Главный калибр Либерти</t>
  </si>
  <si>
    <t>Главный калибр Разрушителя</t>
  </si>
  <si>
    <t>Главный калибр Ордена</t>
  </si>
  <si>
    <t>Носовое орудие</t>
  </si>
  <si>
    <t>Оборонительное орудие Кусари</t>
  </si>
  <si>
    <t>Оборонительное орудие Рейнланда</t>
  </si>
  <si>
    <t>Оборонительное орудие Бретонии</t>
  </si>
  <si>
    <t>Оборонительное орудие Либерти</t>
  </si>
  <si>
    <t>Оборонительное орудие Разрушителя</t>
  </si>
  <si>
    <t>Средний калибр Кусари</t>
  </si>
  <si>
    <t>Средний калибр Рейнланда</t>
  </si>
  <si>
    <t>Средний калибр Бретонии</t>
  </si>
  <si>
    <t>Средний калибр Либерти</t>
  </si>
  <si>
    <t>Средний калибр Разрушителя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</si>
</sst>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;[Red]0.0"/>
    <numFmt numFmtId="165" formatCode="0;[Red]0"/>
    <numFmt numFmtId="166" formatCode="0.00;[Red]0.00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F24" sqref="F24"/>
    </sheetView>
  </sheetViews>
  <sheetFormatPr defaultColWidth="9.00390625" defaultRowHeight="12.75"/>
  <cols>
    <col min="1" max="1" width="37.375" style="0" customWidth="1"/>
    <col min="2" max="2" width="22.25390625" style="0" customWidth="1"/>
    <col min="3" max="3" width="16.125" style="0" customWidth="1"/>
    <col min="4" max="4" width="18.25390625" style="0" customWidth="1"/>
    <col min="5" max="5" width="18.625" style="0" customWidth="1"/>
    <col min="6" max="6" width="11.125" style="0" customWidth="1"/>
    <col min="7" max="7" width="21.00390625" style="0" customWidth="1"/>
  </cols>
  <sheetData>
    <row r="1" spans="1:9" ht="12.75">
      <c r="A1" t="s">
        <v>0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  <c r="I1" t="s">
        <v>13</v>
      </c>
    </row>
    <row r="2" spans="1:9" ht="12.75">
      <c r="A2" t="s">
        <v>1</v>
      </c>
      <c r="B2">
        <v>990</v>
      </c>
      <c r="C2" s="1">
        <v>3</v>
      </c>
      <c r="D2">
        <v>2200</v>
      </c>
      <c r="E2">
        <v>820</v>
      </c>
      <c r="F2" s="2">
        <f>D2*0.636363</f>
        <v>1399.9986000000001</v>
      </c>
      <c r="G2" s="3">
        <f>B2/E2</f>
        <v>1.2073170731707317</v>
      </c>
      <c r="H2">
        <f>B2*C2</f>
        <v>2970</v>
      </c>
      <c r="I2">
        <f>E2*C2</f>
        <v>2460</v>
      </c>
    </row>
    <row r="3" spans="1:9" ht="12.75">
      <c r="A3" t="s">
        <v>2</v>
      </c>
      <c r="B3">
        <v>1200</v>
      </c>
      <c r="C3" s="1">
        <v>2.5</v>
      </c>
      <c r="D3">
        <v>1900</v>
      </c>
      <c r="E3">
        <v>370</v>
      </c>
      <c r="F3" s="2">
        <f>D3*0.48421</f>
        <v>919.9989999999999</v>
      </c>
      <c r="G3" s="3">
        <f aca="true" t="shared" si="0" ref="G3:G23">B3/E3</f>
        <v>3.2432432432432434</v>
      </c>
      <c r="H3">
        <f aca="true" t="shared" si="1" ref="H3:H23">B3*C3</f>
        <v>3000</v>
      </c>
      <c r="I3">
        <f aca="true" t="shared" si="2" ref="I3:I23">E3*C3</f>
        <v>925</v>
      </c>
    </row>
    <row r="4" spans="1:9" ht="12.75">
      <c r="A4" t="s">
        <v>3</v>
      </c>
      <c r="B4">
        <v>1080</v>
      </c>
      <c r="C4" s="1">
        <v>3</v>
      </c>
      <c r="D4">
        <v>2000</v>
      </c>
      <c r="E4">
        <v>820</v>
      </c>
      <c r="F4" s="2">
        <f>D4*0.49</f>
        <v>980</v>
      </c>
      <c r="G4" s="3">
        <f t="shared" si="0"/>
        <v>1.3170731707317074</v>
      </c>
      <c r="H4">
        <f t="shared" si="1"/>
        <v>3240</v>
      </c>
      <c r="I4">
        <f t="shared" si="2"/>
        <v>2460</v>
      </c>
    </row>
    <row r="5" spans="1:9" ht="12.75">
      <c r="A5" t="s">
        <v>4</v>
      </c>
      <c r="B5">
        <v>980</v>
      </c>
      <c r="C5" s="1">
        <v>3</v>
      </c>
      <c r="D5">
        <v>2000</v>
      </c>
      <c r="E5">
        <v>850</v>
      </c>
      <c r="F5" s="2">
        <f>D5*0.495</f>
        <v>990</v>
      </c>
      <c r="G5" s="3">
        <f t="shared" si="0"/>
        <v>1.1529411764705881</v>
      </c>
      <c r="H5">
        <f t="shared" si="1"/>
        <v>2940</v>
      </c>
      <c r="I5">
        <f t="shared" si="2"/>
        <v>2550</v>
      </c>
    </row>
    <row r="6" spans="1:9" ht="12.75">
      <c r="A6" t="s">
        <v>5</v>
      </c>
      <c r="B6">
        <v>920</v>
      </c>
      <c r="C6" s="1">
        <v>3.5</v>
      </c>
      <c r="D6">
        <v>2000</v>
      </c>
      <c r="E6">
        <v>380</v>
      </c>
      <c r="F6" s="2">
        <f>D6*0.45</f>
        <v>900</v>
      </c>
      <c r="G6" s="3">
        <f t="shared" si="0"/>
        <v>2.4210526315789473</v>
      </c>
      <c r="H6">
        <f t="shared" si="1"/>
        <v>3220</v>
      </c>
      <c r="I6">
        <f t="shared" si="2"/>
        <v>1330</v>
      </c>
    </row>
    <row r="7" spans="1:9" ht="12.75">
      <c r="A7" t="s">
        <v>14</v>
      </c>
      <c r="B7">
        <v>2500</v>
      </c>
      <c r="C7" s="1">
        <v>1.2</v>
      </c>
      <c r="D7">
        <v>2400</v>
      </c>
      <c r="E7">
        <v>1900</v>
      </c>
      <c r="F7" s="2">
        <f>D7*1.083333</f>
        <v>2599.9992</v>
      </c>
      <c r="G7" s="3">
        <f t="shared" si="0"/>
        <v>1.3157894736842106</v>
      </c>
      <c r="H7">
        <f t="shared" si="1"/>
        <v>3000</v>
      </c>
      <c r="I7">
        <f t="shared" si="2"/>
        <v>2280</v>
      </c>
    </row>
    <row r="8" spans="1:9" ht="12.75">
      <c r="A8" t="s">
        <v>15</v>
      </c>
      <c r="B8">
        <v>2900</v>
      </c>
      <c r="C8" s="1">
        <v>1</v>
      </c>
      <c r="D8">
        <v>2100</v>
      </c>
      <c r="E8">
        <v>2000</v>
      </c>
      <c r="F8" s="2">
        <f>D8*1</f>
        <v>2100</v>
      </c>
      <c r="G8" s="3">
        <f t="shared" si="0"/>
        <v>1.45</v>
      </c>
      <c r="H8">
        <f t="shared" si="1"/>
        <v>2900</v>
      </c>
      <c r="I8">
        <f t="shared" si="2"/>
        <v>2000</v>
      </c>
    </row>
    <row r="9" spans="1:9" ht="12.75">
      <c r="A9" t="s">
        <v>16</v>
      </c>
      <c r="B9">
        <v>2700</v>
      </c>
      <c r="C9" s="1">
        <v>1.2</v>
      </c>
      <c r="D9">
        <v>2200</v>
      </c>
      <c r="E9">
        <v>1980</v>
      </c>
      <c r="F9" s="2">
        <f>D9*0.954545</f>
        <v>2099.999</v>
      </c>
      <c r="G9" s="3">
        <f t="shared" si="0"/>
        <v>1.3636363636363635</v>
      </c>
      <c r="H9">
        <f t="shared" si="1"/>
        <v>3240</v>
      </c>
      <c r="I9">
        <f t="shared" si="2"/>
        <v>2376</v>
      </c>
    </row>
    <row r="10" spans="1:9" ht="12.75">
      <c r="A10" t="s">
        <v>17</v>
      </c>
      <c r="B10">
        <v>2600</v>
      </c>
      <c r="C10" s="1">
        <v>1.2</v>
      </c>
      <c r="D10">
        <v>2200</v>
      </c>
      <c r="E10">
        <v>1900</v>
      </c>
      <c r="F10" s="2">
        <f>D10*1</f>
        <v>2200</v>
      </c>
      <c r="G10" s="3">
        <f t="shared" si="0"/>
        <v>1.368421052631579</v>
      </c>
      <c r="H10">
        <f t="shared" si="1"/>
        <v>3120</v>
      </c>
      <c r="I10">
        <f t="shared" si="2"/>
        <v>2280</v>
      </c>
    </row>
    <row r="11" spans="1:9" ht="12.75">
      <c r="A11" t="s">
        <v>19</v>
      </c>
      <c r="B11">
        <v>2200</v>
      </c>
      <c r="C11" s="1">
        <v>2.5</v>
      </c>
      <c r="D11">
        <v>2300</v>
      </c>
      <c r="E11">
        <v>1560</v>
      </c>
      <c r="F11" s="2">
        <f>D11*0.782608</f>
        <v>1799.9984</v>
      </c>
      <c r="G11" s="3">
        <f t="shared" si="0"/>
        <v>1.4102564102564104</v>
      </c>
      <c r="H11">
        <f t="shared" si="1"/>
        <v>5500</v>
      </c>
      <c r="I11">
        <f t="shared" si="2"/>
        <v>3900</v>
      </c>
    </row>
    <row r="12" spans="1:9" ht="12.75">
      <c r="A12" t="s">
        <v>18</v>
      </c>
      <c r="B12">
        <v>1900</v>
      </c>
      <c r="C12" s="1">
        <v>3</v>
      </c>
      <c r="D12">
        <v>2200</v>
      </c>
      <c r="E12">
        <v>820</v>
      </c>
      <c r="F12" s="2">
        <f>D12*0.727272</f>
        <v>1599.9984000000002</v>
      </c>
      <c r="G12" s="3">
        <f t="shared" si="0"/>
        <v>2.317073170731707</v>
      </c>
      <c r="H12">
        <f t="shared" si="1"/>
        <v>5700</v>
      </c>
      <c r="I12">
        <f t="shared" si="2"/>
        <v>2460</v>
      </c>
    </row>
    <row r="13" spans="1:9" ht="12.75">
      <c r="A13" t="s">
        <v>20</v>
      </c>
      <c r="B13">
        <v>10200</v>
      </c>
      <c r="C13" s="1">
        <v>1</v>
      </c>
      <c r="D13">
        <v>1800</v>
      </c>
      <c r="E13">
        <v>3200</v>
      </c>
      <c r="F13" s="2">
        <f>D13*1.333333</f>
        <v>2399.9994</v>
      </c>
      <c r="G13" s="3">
        <f t="shared" si="0"/>
        <v>3.1875</v>
      </c>
      <c r="H13">
        <f t="shared" si="1"/>
        <v>10200</v>
      </c>
      <c r="I13">
        <f t="shared" si="2"/>
        <v>3200</v>
      </c>
    </row>
    <row r="14" spans="1:9" ht="12.75">
      <c r="A14" t="s">
        <v>21</v>
      </c>
      <c r="B14">
        <v>950</v>
      </c>
      <c r="C14" s="1">
        <v>4</v>
      </c>
      <c r="D14">
        <v>1600</v>
      </c>
      <c r="E14">
        <v>800</v>
      </c>
      <c r="F14" s="2">
        <f>D14*0.40909</f>
        <v>654.544</v>
      </c>
      <c r="G14" s="3">
        <f t="shared" si="0"/>
        <v>1.1875</v>
      </c>
      <c r="H14">
        <f t="shared" si="1"/>
        <v>3800</v>
      </c>
      <c r="I14">
        <f t="shared" si="2"/>
        <v>3200</v>
      </c>
    </row>
    <row r="15" spans="1:9" ht="12.75">
      <c r="A15" t="s">
        <v>22</v>
      </c>
      <c r="B15">
        <v>990</v>
      </c>
      <c r="C15" s="1">
        <v>3</v>
      </c>
      <c r="D15">
        <v>1900</v>
      </c>
      <c r="E15">
        <v>350</v>
      </c>
      <c r="F15" s="2">
        <f>D15*0.421052</f>
        <v>799.9988</v>
      </c>
      <c r="G15" s="3">
        <f t="shared" si="0"/>
        <v>2.8285714285714287</v>
      </c>
      <c r="H15">
        <f t="shared" si="1"/>
        <v>2970</v>
      </c>
      <c r="I15">
        <f t="shared" si="2"/>
        <v>1050</v>
      </c>
    </row>
    <row r="16" spans="1:9" ht="12.75">
      <c r="A16" t="s">
        <v>23</v>
      </c>
      <c r="B16">
        <v>980</v>
      </c>
      <c r="C16" s="1">
        <v>4</v>
      </c>
      <c r="D16">
        <v>2000</v>
      </c>
      <c r="E16">
        <v>300</v>
      </c>
      <c r="F16" s="2">
        <f>D16*0.35</f>
        <v>700</v>
      </c>
      <c r="G16" s="3">
        <f t="shared" si="0"/>
        <v>3.2666666666666666</v>
      </c>
      <c r="H16">
        <f t="shared" si="1"/>
        <v>3920</v>
      </c>
      <c r="I16">
        <f t="shared" si="2"/>
        <v>1200</v>
      </c>
    </row>
    <row r="17" spans="1:9" ht="12.75">
      <c r="A17" t="s">
        <v>24</v>
      </c>
      <c r="B17">
        <v>968</v>
      </c>
      <c r="C17" s="1">
        <v>3.3</v>
      </c>
      <c r="D17">
        <v>2000</v>
      </c>
      <c r="E17">
        <v>820</v>
      </c>
      <c r="F17" s="2">
        <f>D17*0.375</f>
        <v>750</v>
      </c>
      <c r="G17" s="3">
        <f t="shared" si="0"/>
        <v>1.1804878048780487</v>
      </c>
      <c r="H17" s="2">
        <f t="shared" si="1"/>
        <v>3194.3999999999996</v>
      </c>
      <c r="I17">
        <f t="shared" si="2"/>
        <v>2706</v>
      </c>
    </row>
    <row r="18" spans="1:9" ht="12.75">
      <c r="A18" t="s">
        <v>25</v>
      </c>
      <c r="B18">
        <v>900</v>
      </c>
      <c r="C18" s="1">
        <v>5</v>
      </c>
      <c r="D18">
        <v>2000</v>
      </c>
      <c r="E18">
        <v>320</v>
      </c>
      <c r="F18" s="2">
        <f>D18*0.35</f>
        <v>700</v>
      </c>
      <c r="G18" s="3">
        <f t="shared" si="0"/>
        <v>2.8125</v>
      </c>
      <c r="H18">
        <f t="shared" si="1"/>
        <v>4500</v>
      </c>
      <c r="I18">
        <f t="shared" si="2"/>
        <v>1600</v>
      </c>
    </row>
    <row r="19" spans="1:9" ht="12.75">
      <c r="A19" t="s">
        <v>26</v>
      </c>
      <c r="B19">
        <v>1950</v>
      </c>
      <c r="C19" s="1">
        <v>2</v>
      </c>
      <c r="D19">
        <v>2400</v>
      </c>
      <c r="E19">
        <v>1800</v>
      </c>
      <c r="F19" s="2">
        <f>D19*1</f>
        <v>2400</v>
      </c>
      <c r="G19" s="3">
        <f t="shared" si="0"/>
        <v>1.0833333333333333</v>
      </c>
      <c r="H19">
        <f t="shared" si="1"/>
        <v>3900</v>
      </c>
      <c r="I19">
        <f t="shared" si="2"/>
        <v>3600</v>
      </c>
    </row>
    <row r="20" spans="1:9" ht="12.75">
      <c r="A20" t="s">
        <v>27</v>
      </c>
      <c r="B20">
        <v>2500</v>
      </c>
      <c r="C20" s="1">
        <v>1.8</v>
      </c>
      <c r="D20">
        <v>2100</v>
      </c>
      <c r="E20">
        <v>1900</v>
      </c>
      <c r="F20" s="2">
        <f>D20*0.904761</f>
        <v>1899.9981</v>
      </c>
      <c r="G20" s="3">
        <f t="shared" si="0"/>
        <v>1.3157894736842106</v>
      </c>
      <c r="H20">
        <f t="shared" si="1"/>
        <v>4500</v>
      </c>
      <c r="I20">
        <f t="shared" si="2"/>
        <v>3420</v>
      </c>
    </row>
    <row r="21" spans="1:9" ht="12.75">
      <c r="A21" t="s">
        <v>28</v>
      </c>
      <c r="B21">
        <v>2100</v>
      </c>
      <c r="C21" s="1">
        <v>2</v>
      </c>
      <c r="D21">
        <v>2200</v>
      </c>
      <c r="E21">
        <v>1650</v>
      </c>
      <c r="F21" s="2">
        <f>D21*0.863636</f>
        <v>1899.9992</v>
      </c>
      <c r="G21" s="3">
        <f t="shared" si="0"/>
        <v>1.2727272727272727</v>
      </c>
      <c r="H21">
        <f t="shared" si="1"/>
        <v>4200</v>
      </c>
      <c r="I21">
        <f t="shared" si="2"/>
        <v>3300</v>
      </c>
    </row>
    <row r="22" spans="1:9" ht="12.75">
      <c r="A22" t="s">
        <v>29</v>
      </c>
      <c r="B22">
        <v>2000</v>
      </c>
      <c r="C22" s="1">
        <v>2</v>
      </c>
      <c r="D22">
        <v>2200</v>
      </c>
      <c r="E22">
        <v>1600</v>
      </c>
      <c r="F22" s="2">
        <f>D22*0.90909</f>
        <v>1999.9979999999998</v>
      </c>
      <c r="G22" s="3">
        <f t="shared" si="0"/>
        <v>1.25</v>
      </c>
      <c r="H22">
        <f t="shared" si="1"/>
        <v>4000</v>
      </c>
      <c r="I22">
        <f t="shared" si="2"/>
        <v>3200</v>
      </c>
    </row>
    <row r="23" spans="1:9" ht="12.75">
      <c r="A23" t="s">
        <v>30</v>
      </c>
      <c r="B23">
        <v>1300</v>
      </c>
      <c r="C23" s="1">
        <v>3</v>
      </c>
      <c r="D23">
        <v>2200</v>
      </c>
      <c r="E23">
        <v>620</v>
      </c>
      <c r="F23" s="2">
        <f>D23*0.545454</f>
        <v>1199.9988</v>
      </c>
      <c r="G23" s="3">
        <f t="shared" si="0"/>
        <v>2.096774193548387</v>
      </c>
      <c r="H23">
        <f t="shared" si="1"/>
        <v>3900</v>
      </c>
      <c r="I23">
        <f t="shared" si="2"/>
        <v>1860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2010-08-16T09:41:21Z</dcterms:created>
  <dcterms:modified xsi:type="dcterms:W3CDTF">2010-08-16T13:53:00Z</dcterms:modified>
  <cp:category/>
  <cp:version/>
  <cp:contentType/>
  <cp:contentStatus/>
</cp:coreProperties>
</file>